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Spring 2021\"/>
    </mc:Choice>
  </mc:AlternateContent>
  <bookViews>
    <workbookView xWindow="0" yWindow="0" windowWidth="20985" windowHeight="9165"/>
  </bookViews>
  <sheets>
    <sheet name="SP 2021 UGRD Exc Tuition &amp; Fees" sheetId="2" r:id="rId1"/>
  </sheets>
  <calcPr calcId="162913"/>
</workbook>
</file>

<file path=xl/calcChain.xml><?xml version="1.0" encoding="utf-8"?>
<calcChain xmlns="http://schemas.openxmlformats.org/spreadsheetml/2006/main">
  <c r="L12" i="2" l="1"/>
  <c r="K12" i="2"/>
  <c r="J12" i="2"/>
  <c r="I12" i="2"/>
  <c r="H12" i="2"/>
  <c r="G12" i="2"/>
  <c r="F12" i="2"/>
  <c r="E12" i="2"/>
  <c r="D12" i="2"/>
  <c r="C12" i="2"/>
  <c r="L16" i="2" l="1"/>
  <c r="L10" i="2"/>
  <c r="L11" i="2"/>
  <c r="L13" i="2"/>
  <c r="L14" i="2"/>
  <c r="L15" i="2"/>
  <c r="L17" i="2"/>
  <c r="L19" i="2"/>
  <c r="L9" i="2"/>
  <c r="K16" i="2"/>
  <c r="K10" i="2"/>
  <c r="K11" i="2"/>
  <c r="K13" i="2"/>
  <c r="K14" i="2"/>
  <c r="K15" i="2"/>
  <c r="K17" i="2"/>
  <c r="K19" i="2"/>
  <c r="K9" i="2"/>
  <c r="J16" i="2"/>
  <c r="J10" i="2"/>
  <c r="J11" i="2"/>
  <c r="J13" i="2"/>
  <c r="J14" i="2"/>
  <c r="J15" i="2"/>
  <c r="J17" i="2"/>
  <c r="J19" i="2"/>
  <c r="J9" i="2"/>
  <c r="I9" i="2"/>
  <c r="I16" i="2"/>
  <c r="I10" i="2"/>
  <c r="I11" i="2"/>
  <c r="I13" i="2"/>
  <c r="I14" i="2"/>
  <c r="I15" i="2"/>
  <c r="I17" i="2"/>
  <c r="I19" i="2"/>
  <c r="H16" i="2"/>
  <c r="H10" i="2"/>
  <c r="H11" i="2"/>
  <c r="H13" i="2"/>
  <c r="H14" i="2"/>
  <c r="H15" i="2"/>
  <c r="H17" i="2"/>
  <c r="H19" i="2"/>
  <c r="G16" i="2"/>
  <c r="G10" i="2"/>
  <c r="G11" i="2"/>
  <c r="G13" i="2"/>
  <c r="G14" i="2"/>
  <c r="G15" i="2"/>
  <c r="G17" i="2"/>
  <c r="G19" i="2"/>
  <c r="F16" i="2"/>
  <c r="F10" i="2"/>
  <c r="F11" i="2"/>
  <c r="F13" i="2"/>
  <c r="F14" i="2"/>
  <c r="F15" i="2"/>
  <c r="F17" i="2"/>
  <c r="F19" i="2"/>
  <c r="E16" i="2"/>
  <c r="E10" i="2"/>
  <c r="E11" i="2"/>
  <c r="E13" i="2"/>
  <c r="E14" i="2"/>
  <c r="E15" i="2"/>
  <c r="E17" i="2"/>
  <c r="E19" i="2"/>
  <c r="D16" i="2"/>
  <c r="D10" i="2"/>
  <c r="D11" i="2"/>
  <c r="D13" i="2"/>
  <c r="D14" i="2"/>
  <c r="D15" i="2"/>
  <c r="D17" i="2"/>
  <c r="D19" i="2"/>
  <c r="C10" i="2"/>
  <c r="C11" i="2"/>
  <c r="C13" i="2"/>
  <c r="C14" i="2"/>
  <c r="C15" i="2"/>
  <c r="C17" i="2"/>
  <c r="C19" i="2"/>
  <c r="C16" i="2"/>
  <c r="C9" i="2"/>
  <c r="D9" i="2"/>
  <c r="E9" i="2"/>
  <c r="F9" i="2"/>
  <c r="G9" i="2"/>
  <c r="H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<sst xmlns="http://schemas.openxmlformats.org/spreadsheetml/2006/main" count="31" uniqueCount="31">
  <si>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</si>
  <si>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</si>
  <si>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</si>
  <si>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</si>
  <si>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</si>
  <si>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</si>
  <si>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</si>
  <si>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</si>
  <si>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</si>
  <si>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</si>
  <si>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</si>
  <si>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</si>
  <si>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</si>
  <si>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</si>
  <si>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</si>
  <si>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</si>
  <si>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</si>
  <si>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</si>
  <si>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</si>
  <si>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</si>
  <si>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</si>
  <si>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</si>
  <si>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Undergraduate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</si>
  <si>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</si>
  <si>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</si>
  <si>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</si>
  <si>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</si>
  <si>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</si>
  <si>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</si>
  <si>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</si>
  <si>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Undergraduate (Excelsior) Tuition and Fee Billing Rates: Spring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</si>
</sst>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2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6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7" fontId="3" fillId="0" borderId="6" xfId="1" applyNumberFormat="1" applyFont="1" applyFill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M20" sqref="M20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23</v>
      </c>
      <c r="K7" s="5" t="s">
        <v>24</v>
      </c>
      <c r="L7" s="5" t="s">
        <v>25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8" t="s">
        <v>0</v>
      </c>
      <c r="B8" s="19">
        <v>270</v>
      </c>
      <c r="C8" s="19">
        <f t="shared" ref="C8:C19" si="0">SUM(B8*2)</f>
        <v>540</v>
      </c>
      <c r="D8" s="19">
        <f t="shared" ref="D8:D19" si="1">SUM(B8*3)</f>
        <v>810</v>
      </c>
      <c r="E8" s="19">
        <f t="shared" ref="E8:E19" si="2">SUM(B8*4)</f>
        <v>1080</v>
      </c>
      <c r="F8" s="19">
        <f t="shared" ref="F8:F19" si="3">SUM(B8*5)</f>
        <v>1350</v>
      </c>
      <c r="G8" s="19">
        <f t="shared" ref="G8:G19" si="4">SUM(B8*6)</f>
        <v>1620</v>
      </c>
      <c r="H8" s="19">
        <f t="shared" ref="H8:H19" si="5">SUM(B8*7)</f>
        <v>1890</v>
      </c>
      <c r="I8" s="19">
        <f t="shared" ref="I8:I19" si="6">SUM(B8*8)</f>
        <v>2160</v>
      </c>
      <c r="J8" s="19">
        <f t="shared" ref="J8" si="7">SUM(B8*9)</f>
        <v>2430</v>
      </c>
      <c r="K8" s="19">
        <f t="shared" ref="K8" si="8">SUM(B8*10)</f>
        <v>2700</v>
      </c>
      <c r="L8" s="19">
        <f t="shared" ref="L8" si="9">SUM(B8*11)</f>
        <v>2970</v>
      </c>
      <c r="M8" s="20">
        <v>3235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1" t="s">
        <v>28</v>
      </c>
      <c r="B9" s="16">
        <v>21.88</v>
      </c>
      <c r="C9" s="16">
        <f t="shared" si="0"/>
        <v>43.76</v>
      </c>
      <c r="D9" s="16">
        <f t="shared" si="1"/>
        <v>65.64</v>
      </c>
      <c r="E9" s="16">
        <f t="shared" si="2"/>
        <v>87.52</v>
      </c>
      <c r="F9" s="16">
        <f t="shared" si="3"/>
        <v>109.39999999999999</v>
      </c>
      <c r="G9" s="16">
        <f t="shared" si="4"/>
        <v>131.28</v>
      </c>
      <c r="H9" s="16">
        <f t="shared" si="5"/>
        <v>153.16</v>
      </c>
      <c r="I9" s="16">
        <f>SUM(B9*8)</f>
        <v>175.04</v>
      </c>
      <c r="J9" s="16">
        <f>SUM(B9*9)</f>
        <v>196.92</v>
      </c>
      <c r="K9" s="16">
        <f>SUM(B9*10)</f>
        <v>218.79999999999998</v>
      </c>
      <c r="L9" s="16">
        <f>SUM(B9*11)</f>
        <v>240.67999999999998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22.15</v>
      </c>
      <c r="C10" s="16">
        <f t="shared" si="0"/>
        <v>44.3</v>
      </c>
      <c r="D10" s="16">
        <f t="shared" si="1"/>
        <v>66.449999999999989</v>
      </c>
      <c r="E10" s="16">
        <f t="shared" si="2"/>
        <v>88.6</v>
      </c>
      <c r="F10" s="16">
        <f t="shared" si="3"/>
        <v>110.75</v>
      </c>
      <c r="G10" s="16">
        <f t="shared" si="4"/>
        <v>132.89999999999998</v>
      </c>
      <c r="H10" s="16">
        <f t="shared" si="5"/>
        <v>155.04999999999998</v>
      </c>
      <c r="I10" s="16">
        <f t="shared" si="6"/>
        <v>177.2</v>
      </c>
      <c r="J10" s="16">
        <f t="shared" ref="J10:J19" si="10">SUM(B10*9)</f>
        <v>199.35</v>
      </c>
      <c r="K10" s="16">
        <f t="shared" ref="K10:K19" si="11">SUM(B10*10)</f>
        <v>221.5</v>
      </c>
      <c r="L10" s="16">
        <f t="shared" ref="L10:L19" si="12">SUM(B10*11)</f>
        <v>243.64999999999998</v>
      </c>
      <c r="M10" s="17">
        <v>265.75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0"/>
        <v>22.04</v>
      </c>
      <c r="D11" s="16">
        <f t="shared" si="1"/>
        <v>33.06</v>
      </c>
      <c r="E11" s="16">
        <f t="shared" si="2"/>
        <v>44.08</v>
      </c>
      <c r="F11" s="16">
        <f t="shared" si="3"/>
        <v>55.099999999999994</v>
      </c>
      <c r="G11" s="16">
        <f t="shared" si="4"/>
        <v>66.12</v>
      </c>
      <c r="H11" s="16">
        <f t="shared" si="5"/>
        <v>77.14</v>
      </c>
      <c r="I11" s="16">
        <f t="shared" si="6"/>
        <v>88.16</v>
      </c>
      <c r="J11" s="16">
        <f t="shared" si="10"/>
        <v>99.179999999999993</v>
      </c>
      <c r="K11" s="16">
        <f t="shared" si="11"/>
        <v>110.19999999999999</v>
      </c>
      <c r="L11" s="16">
        <f t="shared" si="12"/>
        <v>121.22</v>
      </c>
      <c r="M11" s="17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27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f>SUM($B$12*9)</f>
        <v>18.72</v>
      </c>
      <c r="K12" s="16">
        <f>SUM($B$12*10)</f>
        <v>20.8</v>
      </c>
      <c r="L12" s="16">
        <f>SUM($B$12*11)</f>
        <v>22.880000000000003</v>
      </c>
      <c r="M12" s="17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5.21</v>
      </c>
      <c r="C13" s="16">
        <f t="shared" si="0"/>
        <v>10.42</v>
      </c>
      <c r="D13" s="16">
        <f t="shared" si="1"/>
        <v>15.629999999999999</v>
      </c>
      <c r="E13" s="16">
        <f t="shared" si="2"/>
        <v>20.84</v>
      </c>
      <c r="F13" s="16">
        <f t="shared" si="3"/>
        <v>26.05</v>
      </c>
      <c r="G13" s="16">
        <f t="shared" si="4"/>
        <v>31.259999999999998</v>
      </c>
      <c r="H13" s="16">
        <f t="shared" si="5"/>
        <v>36.47</v>
      </c>
      <c r="I13" s="16">
        <f t="shared" si="6"/>
        <v>41.68</v>
      </c>
      <c r="J13" s="16">
        <f t="shared" si="10"/>
        <v>46.89</v>
      </c>
      <c r="K13" s="16">
        <f t="shared" si="11"/>
        <v>52.1</v>
      </c>
      <c r="L13" s="16">
        <f t="shared" si="12"/>
        <v>57.31</v>
      </c>
      <c r="M13" s="17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0"/>
        <v>36.58</v>
      </c>
      <c r="D14" s="16">
        <f t="shared" si="1"/>
        <v>54.87</v>
      </c>
      <c r="E14" s="16">
        <f t="shared" si="2"/>
        <v>73.16</v>
      </c>
      <c r="F14" s="16">
        <f t="shared" si="3"/>
        <v>91.449999999999989</v>
      </c>
      <c r="G14" s="16">
        <f t="shared" si="4"/>
        <v>109.74</v>
      </c>
      <c r="H14" s="16">
        <f t="shared" si="5"/>
        <v>128.03</v>
      </c>
      <c r="I14" s="16">
        <f t="shared" si="6"/>
        <v>146.32</v>
      </c>
      <c r="J14" s="16">
        <f t="shared" si="10"/>
        <v>164.60999999999999</v>
      </c>
      <c r="K14" s="16">
        <f t="shared" si="11"/>
        <v>182.89999999999998</v>
      </c>
      <c r="L14" s="16">
        <f t="shared" si="12"/>
        <v>201.19</v>
      </c>
      <c r="M14" s="17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2.25</v>
      </c>
      <c r="C15" s="16">
        <f t="shared" si="0"/>
        <v>4.5</v>
      </c>
      <c r="D15" s="16">
        <f t="shared" si="1"/>
        <v>6.75</v>
      </c>
      <c r="E15" s="16">
        <f t="shared" si="2"/>
        <v>9</v>
      </c>
      <c r="F15" s="16">
        <f t="shared" si="3"/>
        <v>11.25</v>
      </c>
      <c r="G15" s="16">
        <f t="shared" si="4"/>
        <v>13.5</v>
      </c>
      <c r="H15" s="16">
        <f t="shared" si="5"/>
        <v>15.75</v>
      </c>
      <c r="I15" s="16">
        <f t="shared" si="6"/>
        <v>18</v>
      </c>
      <c r="J15" s="16">
        <f t="shared" si="10"/>
        <v>20.25</v>
      </c>
      <c r="K15" s="16">
        <f t="shared" si="11"/>
        <v>22.5</v>
      </c>
      <c r="L15" s="16">
        <f t="shared" si="12"/>
        <v>24.75</v>
      </c>
      <c r="M15" s="17">
        <v>27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29</v>
      </c>
      <c r="B16" s="16">
        <v>9.08</v>
      </c>
      <c r="C16" s="16">
        <f>SUM(B16*2)</f>
        <v>18.16</v>
      </c>
      <c r="D16" s="16">
        <f>SUM(B16*3)</f>
        <v>27.240000000000002</v>
      </c>
      <c r="E16" s="16">
        <f>SUM(B16*4)</f>
        <v>36.32</v>
      </c>
      <c r="F16" s="16">
        <f>SUM(B16*5)</f>
        <v>45.4</v>
      </c>
      <c r="G16" s="16">
        <f>SUM(B16*6)</f>
        <v>54.480000000000004</v>
      </c>
      <c r="H16" s="16">
        <f>SUM(B16*7)</f>
        <v>63.56</v>
      </c>
      <c r="I16" s="16">
        <f>SUM(B16*8)</f>
        <v>72.64</v>
      </c>
      <c r="J16" s="16">
        <f>SUM(B16*9)</f>
        <v>81.72</v>
      </c>
      <c r="K16" s="16">
        <f>SUM(B16*10)</f>
        <v>90.8</v>
      </c>
      <c r="L16" s="16">
        <f>SUM(B16*11)</f>
        <v>99.88</v>
      </c>
      <c r="M16" s="16">
        <v>109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0"/>
        <v>71.66</v>
      </c>
      <c r="D17" s="16">
        <f t="shared" si="1"/>
        <v>107.49</v>
      </c>
      <c r="E17" s="16">
        <f t="shared" si="2"/>
        <v>143.32</v>
      </c>
      <c r="F17" s="16">
        <f t="shared" si="3"/>
        <v>179.14999999999998</v>
      </c>
      <c r="G17" s="16">
        <f t="shared" si="4"/>
        <v>214.98</v>
      </c>
      <c r="H17" s="16">
        <f t="shared" si="5"/>
        <v>250.81</v>
      </c>
      <c r="I17" s="16">
        <f t="shared" si="6"/>
        <v>286.64</v>
      </c>
      <c r="J17" s="16">
        <f t="shared" si="10"/>
        <v>322.46999999999997</v>
      </c>
      <c r="K17" s="16">
        <f t="shared" si="11"/>
        <v>358.29999999999995</v>
      </c>
      <c r="L17" s="16">
        <f t="shared" si="12"/>
        <v>394.13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15.15</v>
      </c>
      <c r="C19" s="16">
        <f t="shared" si="0"/>
        <v>30.3</v>
      </c>
      <c r="D19" s="16">
        <f t="shared" si="1"/>
        <v>45.45</v>
      </c>
      <c r="E19" s="16">
        <f t="shared" si="2"/>
        <v>60.6</v>
      </c>
      <c r="F19" s="16">
        <f t="shared" si="3"/>
        <v>75.75</v>
      </c>
      <c r="G19" s="16">
        <f t="shared" si="4"/>
        <v>90.9</v>
      </c>
      <c r="H19" s="16">
        <f t="shared" si="5"/>
        <v>106.05</v>
      </c>
      <c r="I19" s="16">
        <f t="shared" si="6"/>
        <v>121.2</v>
      </c>
      <c r="J19" s="16">
        <f t="shared" si="10"/>
        <v>136.35</v>
      </c>
      <c r="K19" s="16">
        <f t="shared" si="11"/>
        <v>151.5</v>
      </c>
      <c r="L19" s="16">
        <f t="shared" si="12"/>
        <v>166.65</v>
      </c>
      <c r="M19" s="17">
        <v>181.75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3">SUM(B8:B19)</f>
        <v>417.93999999999988</v>
      </c>
      <c r="C20" s="12">
        <f t="shared" si="13"/>
        <v>830.87999999999977</v>
      </c>
      <c r="D20" s="12">
        <f t="shared" si="13"/>
        <v>1243.82</v>
      </c>
      <c r="E20" s="12">
        <f t="shared" si="13"/>
        <v>1656.7599999999995</v>
      </c>
      <c r="F20" s="12">
        <f t="shared" si="13"/>
        <v>2069.7000000000003</v>
      </c>
      <c r="G20" s="12">
        <f t="shared" si="13"/>
        <v>2482.64</v>
      </c>
      <c r="H20" s="12">
        <f t="shared" si="13"/>
        <v>2895.58</v>
      </c>
      <c r="I20" s="12">
        <f t="shared" si="13"/>
        <v>3308.5199999999991</v>
      </c>
      <c r="J20" s="12">
        <f t="shared" si="13"/>
        <v>3721.4599999999991</v>
      </c>
      <c r="K20" s="12">
        <f t="shared" si="13"/>
        <v>4134.4000000000005</v>
      </c>
      <c r="L20" s="12">
        <f t="shared" si="13"/>
        <v>4547.3399999999992</v>
      </c>
      <c r="M20" s="13">
        <f t="shared" si="13"/>
        <v>4955.25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Rm2zO5CYKiknHfTKMz69v7GUk3cKEvUYxaLc4JOB4+al+N68t45Rd8y0UA4y1f6sk6E9pC2wxdIsaK9W29uBBg==" saltValue="g9TM8J/jHTquqw5YsE8dtQ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L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2021 UGRD Exc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2021 Undergrad Excelsior Tuition and Fee Billing Rates</dc:title>
  <dc:subject>Listing of graduate tuition and fees for the spring 2017 semester</dc:subject>
  <dc:creator>UB Student Accounts</dc:creator>
  <cp:keywords>tuition,fees, Undergrad Exc tuition,  undergrad Exc fees</cp:keywords>
  <cp:lastModifiedBy>Stevens, Laura</cp:lastModifiedBy>
  <cp:lastPrinted>2019-05-21T14:58:12Z</cp:lastPrinted>
  <dcterms:created xsi:type="dcterms:W3CDTF">2016-06-06T21:02:30Z</dcterms:created>
  <dcterms:modified xsi:type="dcterms:W3CDTF">2021-01-05T20:27:40Z</dcterms:modified>
  <cp:category>tuition</cp:category>
</cp:coreProperties>
</file>